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502"/>
  <workbookPr/>
  <mc:AlternateContent xmlns:mc="http://schemas.openxmlformats.org/markup-compatibility/2006">
    <mc:Choice Requires="x15">
      <x15ac:absPath xmlns:x15ac="http://schemas.microsoft.com/office/spreadsheetml/2010/11/ac" url="/Users/Richard/Documents/Blogs/aHTF/White Space/"/>
    </mc:Choice>
  </mc:AlternateContent>
  <bookViews>
    <workbookView xWindow="0" yWindow="460" windowWidth="23020" windowHeight="7300"/>
    <workbookView xWindow="0" yWindow="460" windowWidth="23020" windowHeight="13340"/>
  </bookViews>
  <sheets>
    <sheet name="Satellite Capacity" sheetId="2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20" i="2"/>
  <c r="D21" i="2"/>
  <c r="D24" i="2"/>
  <c r="D26" i="2"/>
  <c r="D32" i="2"/>
  <c r="D29" i="2"/>
  <c r="D30" i="2"/>
  <c r="D37" i="2"/>
  <c r="D39" i="2"/>
</calcChain>
</file>

<file path=xl/sharedStrings.xml><?xml version="1.0" encoding="utf-8"?>
<sst xmlns="http://schemas.openxmlformats.org/spreadsheetml/2006/main" count="34" uniqueCount="34">
  <si>
    <t>bps</t>
  </si>
  <si>
    <t xml:space="preserve">MS page 12   </t>
  </si>
  <si>
    <t>Overall, TV white spaces technologies appear to be the optimal solution for a little more than 19 million people, or about 80 percent of rural America without broadband access.</t>
  </si>
  <si>
    <t>Under the current regulatory environment, it would take roughly $10 to $15 billion to deploy TV white spaces to connect the 23.4 million people living in rural America without broadband access</t>
  </si>
  <si>
    <t>People served by white space systems</t>
  </si>
  <si>
    <t xml:space="preserve">Satellite Capacity Calculations </t>
  </si>
  <si>
    <t>People per household</t>
  </si>
  <si>
    <t>Census Table AVG1 found at https://www.census.gov/data/tables/2016/demo/families/cps-2016.html</t>
  </si>
  <si>
    <t>Households served by white space systems</t>
  </si>
  <si>
    <t>Statistical Multiplexing Factor (peak/average rate)</t>
  </si>
  <si>
    <t>Average capacity per household served</t>
  </si>
  <si>
    <t>Reasonable peak capacity per household served</t>
  </si>
  <si>
    <t xml:space="preserve">No cite for this value.  Just based on my experience and understanding.  </t>
  </si>
  <si>
    <t>SatX downlink capacity (bps)</t>
  </si>
  <si>
    <t>Satellites Required to provide 25 Mbps to all served HHs</t>
  </si>
  <si>
    <t>Cost per SatX</t>
  </si>
  <si>
    <t>ViaSat 2016 annual report at p. 30 gives $1.3 billion as the cost for two ViaSat 3 satellites including launches, insurance, and related earth station equipment.  I added another $50 million per satellite to give some margin</t>
  </si>
  <si>
    <t>Cost for satellite constellation</t>
  </si>
  <si>
    <t>Projected Budget</t>
  </si>
  <si>
    <t>Budget less satellite costs</t>
  </si>
  <si>
    <t>Available investment for home terminals</t>
  </si>
  <si>
    <t>Actual "peak capacity per HH"</t>
  </si>
  <si>
    <t>Mbps</t>
  </si>
  <si>
    <t>Actual average capacity per HH</t>
  </si>
  <si>
    <t>Total Satellites</t>
  </si>
  <si>
    <t xml:space="preserve">Extra satellites to provide additonal capaicty margin </t>
  </si>
  <si>
    <t>Calculate impact of more than minimal satellite capacity</t>
  </si>
  <si>
    <t>Demand/Demographic Parameters</t>
  </si>
  <si>
    <t>Technical Assumptions</t>
  </si>
  <si>
    <t>Single Satellite Results</t>
  </si>
  <si>
    <t>Calculation of Satellites Needed and Capacity Provided</t>
  </si>
  <si>
    <t>Spreadsheet calculates number of satellites needed to provide more than 25 Mbps.  Calculate how much more</t>
  </si>
  <si>
    <t>Input if user wants to explore tradeoff between satellite capacity and money available for terminals given a fixed budget</t>
  </si>
  <si>
    <t>Low estimate for serivce to 23.4 million people using TV white spaces (Microsoft white paper at p. 13) is $10 billion.  Optimal technology mix 8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</si>
</sst>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tabSelected="1" workbookViewId="0"/>
    <sheetView tabSelected="1" topLeftCell="A7" zoomScale="120" zoomScaleNormal="120" workbookViewId="1">
      <selection activeCell="D25" sqref="D25"/>
    </sheetView>
  </sheetViews>
  <sheetFormatPr baseColWidth="10" defaultColWidth="8.83203125" defaultRowHeight="15" x14ac:dyDescent="0.2"/>
  <cols>
    <col min="2" max="2" width="36.5" customWidth="1"/>
    <col min="4" max="4" width="19.83203125" customWidth="1"/>
  </cols>
  <sheetData>
    <row r="3" spans="1:5" x14ac:dyDescent="0.2">
      <c r="A3" t="s">
        <v>1</v>
      </c>
    </row>
    <row r="4" spans="1:5" x14ac:dyDescent="0.2">
      <c r="B4" t="s">
        <v>2</v>
      </c>
    </row>
    <row r="5" spans="1:5" x14ac:dyDescent="0.2">
      <c r="B5" t="s">
        <v>3</v>
      </c>
    </row>
    <row r="8" spans="1:5" x14ac:dyDescent="0.2">
      <c r="A8" s="2" t="s">
        <v>5</v>
      </c>
    </row>
    <row r="9" spans="1:5" x14ac:dyDescent="0.2">
      <c r="A9" s="5"/>
      <c r="B9" s="4" t="s">
        <v>27</v>
      </c>
    </row>
    <row r="10" spans="1:5" x14ac:dyDescent="0.2">
      <c r="B10" t="s">
        <v>4</v>
      </c>
      <c r="D10" s="1">
        <v>24300000</v>
      </c>
    </row>
    <row r="11" spans="1:5" x14ac:dyDescent="0.2">
      <c r="B11" t="s">
        <v>6</v>
      </c>
      <c r="D11">
        <v>2.5299999999999998</v>
      </c>
      <c r="E11" t="s">
        <v>7</v>
      </c>
    </row>
    <row r="12" spans="1:5" x14ac:dyDescent="0.2">
      <c r="B12" t="s">
        <v>8</v>
      </c>
      <c r="D12" s="1">
        <f>+D10/D11</f>
        <v>9604743.0830039531</v>
      </c>
    </row>
    <row r="13" spans="1:5" x14ac:dyDescent="0.2">
      <c r="D13" s="1"/>
    </row>
    <row r="14" spans="1:5" x14ac:dyDescent="0.2">
      <c r="B14" s="4" t="s">
        <v>28</v>
      </c>
    </row>
    <row r="15" spans="1:5" x14ac:dyDescent="0.2">
      <c r="B15" t="s">
        <v>13</v>
      </c>
      <c r="D15" s="1">
        <v>1200000000000</v>
      </c>
    </row>
    <row r="16" spans="1:5" x14ac:dyDescent="0.2">
      <c r="B16" t="s">
        <v>15</v>
      </c>
      <c r="D16" s="3">
        <v>700000000</v>
      </c>
      <c r="E16" t="s">
        <v>16</v>
      </c>
    </row>
    <row r="17" spans="2:5" x14ac:dyDescent="0.2">
      <c r="B17" t="s">
        <v>9</v>
      </c>
      <c r="D17">
        <v>100</v>
      </c>
      <c r="E17" t="s">
        <v>12</v>
      </c>
    </row>
    <row r="19" spans="2:5" x14ac:dyDescent="0.2">
      <c r="B19" s="4" t="s">
        <v>29</v>
      </c>
    </row>
    <row r="20" spans="2:5" x14ac:dyDescent="0.2">
      <c r="B20" t="s">
        <v>10</v>
      </c>
      <c r="D20" s="1">
        <f>+D15/D12</f>
        <v>124938.27160493826</v>
      </c>
    </row>
    <row r="21" spans="2:5" x14ac:dyDescent="0.2">
      <c r="B21" t="s">
        <v>11</v>
      </c>
      <c r="D21" s="1">
        <f>+D20*D17</f>
        <v>12493827.160493826</v>
      </c>
    </row>
    <row r="23" spans="2:5" x14ac:dyDescent="0.2">
      <c r="B23" s="4" t="s">
        <v>30</v>
      </c>
    </row>
    <row r="24" spans="2:5" x14ac:dyDescent="0.2">
      <c r="B24" t="s">
        <v>14</v>
      </c>
      <c r="D24">
        <f>+ROUNDUP(25000000/D21,0)</f>
        <v>3</v>
      </c>
    </row>
    <row r="25" spans="2:5" x14ac:dyDescent="0.2">
      <c r="B25" t="s">
        <v>25</v>
      </c>
      <c r="D25">
        <v>0</v>
      </c>
      <c r="E25" t="s">
        <v>32</v>
      </c>
    </row>
    <row r="26" spans="2:5" x14ac:dyDescent="0.2">
      <c r="B26" t="s">
        <v>24</v>
      </c>
      <c r="D26">
        <f>+D24+D25</f>
        <v>3</v>
      </c>
    </row>
    <row r="28" spans="2:5" x14ac:dyDescent="0.2">
      <c r="B28" s="4" t="s">
        <v>26</v>
      </c>
      <c r="E28" t="s">
        <v>31</v>
      </c>
    </row>
    <row r="29" spans="2:5" x14ac:dyDescent="0.2">
      <c r="B29" t="s">
        <v>23</v>
      </c>
      <c r="D29" s="1">
        <f>+D26*D15/D12</f>
        <v>374814.81481481477</v>
      </c>
      <c r="E29" t="s">
        <v>0</v>
      </c>
    </row>
    <row r="30" spans="2:5" x14ac:dyDescent="0.2">
      <c r="B30" t="s">
        <v>21</v>
      </c>
      <c r="D30" s="1">
        <f>+D29*D17/1000000</f>
        <v>37.481481481481481</v>
      </c>
      <c r="E30" t="s">
        <v>22</v>
      </c>
    </row>
    <row r="32" spans="2:5" x14ac:dyDescent="0.2">
      <c r="B32" t="s">
        <v>17</v>
      </c>
      <c r="D32" s="3">
        <f>+D26*D16</f>
        <v>2100000000</v>
      </c>
    </row>
    <row r="35" spans="2:5" x14ac:dyDescent="0.2">
      <c r="B35" t="s">
        <v>18</v>
      </c>
      <c r="D35" s="3">
        <v>10000000000</v>
      </c>
      <c r="E35" t="s">
        <v>33</v>
      </c>
    </row>
    <row r="37" spans="2:5" x14ac:dyDescent="0.2">
      <c r="B37" t="s">
        <v>19</v>
      </c>
      <c r="D37" s="3">
        <f>+D35-D32</f>
        <v>7900000000</v>
      </c>
    </row>
    <row r="39" spans="2:5" x14ac:dyDescent="0.2">
      <c r="B39" t="s">
        <v>20</v>
      </c>
      <c r="D39" s="3">
        <f>+D37/D12</f>
        <v>822.51028806584361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Satellite Capacity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Jackson</dc:creator>
  <cp:lastModifiedBy>Richard Bennett</cp:lastModifiedBy>
  <dcterms:created xsi:type="dcterms:W3CDTF">2017-07-12T18:10:59Z</dcterms:created>
  <dcterms:modified xsi:type="dcterms:W3CDTF">2017-07-13T17:56:26Z</dcterms:modified>
</cp:coreProperties>
</file>